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Blanka\Documents\Vyuka skola\ZFM\"/>
    </mc:Choice>
  </mc:AlternateContent>
  <xr:revisionPtr revIDLastSave="0" documentId="13_ncr:1_{A29FD222-8DB1-41B5-9128-705EE62F2DA3}" xr6:coauthVersionLast="47" xr6:coauthVersionMax="47" xr10:uidLastSave="{00000000-0000-0000-0000-000000000000}"/>
  <bookViews>
    <workbookView xWindow="-120" yWindow="-120" windowWidth="20730" windowHeight="11160" xr2:uid="{00000000-000D-0000-FFFF-FFFF00000000}"/>
  </bookViews>
  <sheets>
    <sheet name="List1" sheetId="1" r:id="rId1"/>
    <sheet name="List2" sheetId="4" r:id="rId2"/>
    <sheet name="List3" sheetId="3" r:id="rId3"/>
  </sheets>
  <externalReferences>
    <externalReference r:id="rId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3" l="1"/>
  <c r="E19" i="3" s="1"/>
  <c r="C13" i="3"/>
  <c r="E13" i="3" s="1"/>
  <c r="C12" i="3"/>
  <c r="E12" i="3" s="1"/>
  <c r="C11" i="3"/>
  <c r="C14" i="3" s="1"/>
  <c r="E10" i="3"/>
  <c r="D10" i="3"/>
  <c r="C9" i="3"/>
  <c r="E9" i="3" s="1"/>
  <c r="E8" i="3"/>
  <c r="D8" i="3"/>
  <c r="H5" i="3"/>
  <c r="G5" i="3"/>
  <c r="F5" i="3"/>
  <c r="E5" i="3"/>
  <c r="D5" i="3"/>
  <c r="C5" i="3"/>
  <c r="E14" i="3" l="1"/>
  <c r="D14" i="3"/>
  <c r="C15" i="3"/>
  <c r="D11" i="3"/>
  <c r="D12" i="3"/>
  <c r="D13" i="3"/>
  <c r="D19" i="3"/>
  <c r="F8" i="3"/>
  <c r="F9" i="3"/>
  <c r="D9" i="3"/>
  <c r="E11" i="3"/>
  <c r="F10" i="3"/>
  <c r="F11" i="3"/>
  <c r="F12" i="3"/>
  <c r="F13" i="3"/>
  <c r="F14" i="3"/>
  <c r="F19" i="3"/>
  <c r="E15" i="3" l="1"/>
  <c r="D15" i="3"/>
  <c r="C16" i="3"/>
  <c r="F15" i="3"/>
  <c r="E16" i="3" l="1"/>
  <c r="D16" i="3"/>
  <c r="C17" i="3"/>
  <c r="F16" i="3"/>
  <c r="C18" i="3" l="1"/>
  <c r="E17" i="3"/>
  <c r="D17" i="3"/>
  <c r="F17" i="3"/>
  <c r="E18" i="3" l="1"/>
  <c r="D18" i="3"/>
  <c r="C20" i="3"/>
  <c r="F18" i="3"/>
  <c r="E20" i="3" l="1"/>
  <c r="C21" i="3"/>
  <c r="D20" i="3"/>
  <c r="F20" i="3"/>
  <c r="E21" i="3" l="1"/>
  <c r="D21" i="3"/>
  <c r="F21" i="3"/>
  <c r="F4" i="4" l="1"/>
  <c r="E4" i="4"/>
  <c r="D4" i="4"/>
</calcChain>
</file>

<file path=xl/sharedStrings.xml><?xml version="1.0" encoding="utf-8"?>
<sst xmlns="http://schemas.openxmlformats.org/spreadsheetml/2006/main" count="53" uniqueCount="34">
  <si>
    <t xml:space="preserve">3.příklad </t>
  </si>
  <si>
    <t xml:space="preserve">4.příklad </t>
  </si>
  <si>
    <t xml:space="preserve">5.příklad </t>
  </si>
  <si>
    <t>A</t>
  </si>
  <si>
    <t>B</t>
  </si>
  <si>
    <t xml:space="preserve">2.příklad </t>
  </si>
  <si>
    <t>Kritéria ekonomické efektivnosti</t>
  </si>
  <si>
    <t>r=</t>
  </si>
  <si>
    <t>počet let</t>
  </si>
  <si>
    <t>Pomocí metody NPV a IRR zhodnoťte následující dva projekty, je-li diskontní sazba 10 %.</t>
  </si>
  <si>
    <t>CF</t>
  </si>
  <si>
    <r>
      <t>CF</t>
    </r>
    <r>
      <rPr>
        <b/>
        <vertAlign val="subscript"/>
        <sz val="11"/>
        <color indexed="8"/>
        <rFont val="Calibri"/>
        <family val="2"/>
        <charset val="238"/>
      </rPr>
      <t>0</t>
    </r>
  </si>
  <si>
    <r>
      <t>CF</t>
    </r>
    <r>
      <rPr>
        <b/>
        <vertAlign val="subscript"/>
        <sz val="11"/>
        <color indexed="8"/>
        <rFont val="Calibri"/>
        <family val="2"/>
        <charset val="238"/>
      </rPr>
      <t>1</t>
    </r>
  </si>
  <si>
    <r>
      <t>CF</t>
    </r>
    <r>
      <rPr>
        <b/>
        <vertAlign val="subscript"/>
        <sz val="11"/>
        <color indexed="8"/>
        <rFont val="Calibri"/>
        <family val="2"/>
        <charset val="238"/>
      </rPr>
      <t>2</t>
    </r>
  </si>
  <si>
    <t>NPV</t>
  </si>
  <si>
    <t>IRR</t>
  </si>
  <si>
    <t>Investiční výdaje na pořízení projektu jsou 3 500 000 Kč. Předpokládáte, že nová investice vám ponese budoucí každoroční čistý příjem 352 000 Kč po dobu 26 let. Oportunitní výnos z investice činí 9 %. Jaká je čistá současná hodnota investice? Jakým způsobem byste spočítali IRR bez pomoci výpočetní techniky nebo matematického softwaru?</t>
  </si>
  <si>
    <t>investice</t>
  </si>
  <si>
    <t>příjem</t>
  </si>
  <si>
    <t>Zhodnoťte následující investiční projekty metodou NPV a IRR, diskontní sazba činí 9 % a rozložení toku hotovosti v milionech je dáno následující tabulkou.</t>
  </si>
  <si>
    <r>
      <t>CF</t>
    </r>
    <r>
      <rPr>
        <b/>
        <vertAlign val="subscript"/>
        <sz val="11"/>
        <color indexed="8"/>
        <rFont val="Calibri"/>
        <family val="2"/>
        <charset val="238"/>
      </rPr>
      <t>3</t>
    </r>
  </si>
  <si>
    <r>
      <t>CF</t>
    </r>
    <r>
      <rPr>
        <b/>
        <vertAlign val="subscript"/>
        <sz val="11"/>
        <color indexed="8"/>
        <rFont val="Calibri"/>
        <family val="2"/>
        <charset val="238"/>
      </rPr>
      <t>4</t>
    </r>
  </si>
  <si>
    <r>
      <t>CF</t>
    </r>
    <r>
      <rPr>
        <b/>
        <vertAlign val="subscript"/>
        <sz val="11"/>
        <color indexed="8"/>
        <rFont val="Calibri"/>
        <family val="2"/>
        <charset val="238"/>
      </rPr>
      <t>5</t>
    </r>
  </si>
  <si>
    <t>B-A</t>
  </si>
  <si>
    <t>Firma SMD wave a.s. zahajuje dlouhodobou elektrotechnickou výrobu (na 6 let) a má možnost zakoupit výrobní zařízení se životností 3 roky za cenu 750 000 Kč. Během doby životnosti zařízení jsou očekávány roční provozní náklady (výdaje) ve výši 70 000 Kč roční provozní výnosy (příjmy) 350 000 Kč. Strojní zařízení se odepisuje lineárně pomocí účetních odpisů (S1 = 1/5, Sn = 2/5) po dobu životnosti. Firma neuvažuje jejich používání po delší dobu než je doba životnosti. Sazba daně z příjmu je 19 % a očekávaná výše zhodnocení 6 %. Spočtěte čistou současnou hodnotu za 6 let celého projektu.</t>
  </si>
  <si>
    <t>daň</t>
  </si>
  <si>
    <t>podnik jako celek má  kladný daňový základ!!!</t>
  </si>
  <si>
    <t>nediskont PP</t>
  </si>
  <si>
    <r>
      <t>DCF</t>
    </r>
    <r>
      <rPr>
        <b/>
        <vertAlign val="subscript"/>
        <sz val="11"/>
        <color rgb="FF000000"/>
        <rFont val="Calibri"/>
        <family val="2"/>
        <charset val="238"/>
      </rPr>
      <t>A</t>
    </r>
  </si>
  <si>
    <r>
      <t>DCF</t>
    </r>
    <r>
      <rPr>
        <b/>
        <vertAlign val="subscript"/>
        <sz val="11"/>
        <color rgb="FF000000"/>
        <rFont val="Calibri"/>
        <family val="2"/>
        <charset val="238"/>
      </rPr>
      <t>B</t>
    </r>
  </si>
  <si>
    <r>
      <t>NPV</t>
    </r>
    <r>
      <rPr>
        <vertAlign val="subscript"/>
        <sz val="11"/>
        <color indexed="8"/>
        <rFont val="Calibri"/>
        <family val="2"/>
        <charset val="238"/>
      </rPr>
      <t xml:space="preserve">A </t>
    </r>
  </si>
  <si>
    <r>
      <t>NPV</t>
    </r>
    <r>
      <rPr>
        <vertAlign val="subscript"/>
        <sz val="11"/>
        <color indexed="8"/>
        <rFont val="Calibri"/>
        <family val="2"/>
        <charset val="238"/>
      </rPr>
      <t>B</t>
    </r>
    <r>
      <rPr>
        <sz val="11"/>
        <color theme="1"/>
        <rFont val="Calibri"/>
        <family val="2"/>
        <charset val="238"/>
        <scheme val="minor"/>
      </rPr>
      <t xml:space="preserve"> </t>
    </r>
  </si>
  <si>
    <r>
      <t>NPV</t>
    </r>
    <r>
      <rPr>
        <vertAlign val="subscript"/>
        <sz val="11"/>
        <color indexed="8"/>
        <rFont val="Calibri"/>
        <family val="2"/>
        <charset val="238"/>
      </rPr>
      <t>B-A</t>
    </r>
    <r>
      <rPr>
        <sz val="11"/>
        <color theme="1"/>
        <rFont val="Calibri"/>
        <family val="2"/>
        <charset val="238"/>
        <scheme val="minor"/>
      </rPr>
      <t xml:space="preserve"> </t>
    </r>
  </si>
  <si>
    <t>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</si>
</sst>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Kč&quot;"/>
    <numFmt numFmtId="165" formatCode="#,##0.00\ &quot;Kč&quot;"/>
    <numFmt numFmtId="166" formatCode="0.000%"/>
    <numFmt numFmtId="167" formatCode="#,##0.00\ _K_č"/>
  </numFmts>
  <fonts count="8" x14ac:knownFonts="1">
    <font>
      <sz val="11"/>
      <color theme="1"/>
      <name val="Calibri"/>
      <family val="2"/>
      <charset val="238"/>
      <scheme val="minor"/>
    </font>
    <font>
      <b/>
      <sz val="11"/>
      <color indexed="8"/>
      <name val="Calibri"/>
      <family val="2"/>
      <charset val="238"/>
    </font>
    <font>
      <b/>
      <sz val="11"/>
      <color indexed="8"/>
      <name val="Arial"/>
      <family val="2"/>
      <charset val="238"/>
    </font>
    <font>
      <b/>
      <vertAlign val="subscript"/>
      <sz val="11"/>
      <color indexed="8"/>
      <name val="Calibri"/>
      <family val="2"/>
      <charset val="238"/>
    </font>
    <font>
      <vertAlign val="subscript"/>
      <sz val="11"/>
      <color indexed="8"/>
      <name val="Calibri"/>
      <family val="2"/>
      <charset val="238"/>
    </font>
    <font>
      <b/>
      <sz val="11"/>
      <color theme="1"/>
      <name val="Calibri"/>
      <family val="2"/>
      <charset val="238"/>
      <scheme val="minor"/>
    </font>
    <font>
      <sz val="11"/>
      <color indexed="8"/>
      <name val="Calibri"/>
      <family val="2"/>
      <charset val="238"/>
    </font>
    <font>
      <b/>
      <vertAlign val="subscript"/>
      <sz val="11"/>
      <color rgb="FF000000"/>
      <name val="Calibri"/>
      <family val="2"/>
      <charset val="238"/>
    </font>
  </fonts>
  <fills count="4">
    <fill>
      <patternFill patternType="none"/>
    </fill>
    <fill>
      <patternFill patternType="gray125"/>
    </fill>
    <fill>
      <patternFill patternType="solid">
        <fgColor indexed="50"/>
        <bgColor indexed="64"/>
      </patternFill>
    </fill>
    <fill>
      <patternFill patternType="solid">
        <fgColor rgb="FFFF0000"/>
        <bgColor indexed="64"/>
      </patternFill>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54">
    <xf numFmtId="0" fontId="0" fillId="0" borderId="0" xfId="0"/>
    <xf numFmtId="0" fontId="0" fillId="2" borderId="0" xfId="0" applyFill="1"/>
    <xf numFmtId="164" fontId="0" fillId="0" borderId="0" xfId="0" applyNumberFormat="1"/>
    <xf numFmtId="0" fontId="0" fillId="0" borderId="0" xfId="0" applyBorder="1" applyAlignment="1">
      <alignment horizontal="center" vertical="center"/>
    </xf>
    <xf numFmtId="0" fontId="2" fillId="0" borderId="0" xfId="0" applyFont="1"/>
    <xf numFmtId="164" fontId="0" fillId="0" borderId="0" xfId="0" applyNumberFormat="1" applyFont="1"/>
    <xf numFmtId="0" fontId="0" fillId="0" borderId="0" xfId="0" applyAlignment="1">
      <alignment horizontal="right"/>
    </xf>
    <xf numFmtId="9" fontId="0" fillId="0" borderId="0" xfId="0" applyNumberFormat="1" applyAlignment="1">
      <alignment horizontal="left"/>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Fill="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65" fontId="0" fillId="0" borderId="0" xfId="0" applyNumberFormat="1"/>
    <xf numFmtId="10" fontId="0" fillId="0" borderId="0" xfId="0" applyNumberFormat="1"/>
    <xf numFmtId="0" fontId="0" fillId="0" borderId="0" xfId="0" applyFill="1" applyBorder="1"/>
    <xf numFmtId="0" fontId="0" fillId="3" borderId="0" xfId="0" applyFill="1"/>
    <xf numFmtId="0" fontId="5" fillId="3" borderId="0" xfId="0" applyFont="1" applyFill="1"/>
    <xf numFmtId="0" fontId="1" fillId="0" borderId="0" xfId="0" applyFont="1" applyBorder="1" applyAlignment="1">
      <alignment horizontal="center" vertical="center"/>
    </xf>
    <xf numFmtId="2" fontId="0" fillId="0" borderId="0" xfId="0" applyNumberFormat="1" applyBorder="1" applyAlignment="1">
      <alignment horizontal="center" vertical="center"/>
    </xf>
    <xf numFmtId="166" fontId="0" fillId="0" borderId="0" xfId="0" applyNumberFormat="1" applyAlignment="1">
      <alignment horizontal="left"/>
    </xf>
    <xf numFmtId="0" fontId="0" fillId="0" borderId="0" xfId="0" applyFill="1"/>
    <xf numFmtId="164" fontId="0" fillId="0" borderId="0" xfId="0" applyNumberFormat="1" applyFill="1"/>
    <xf numFmtId="0" fontId="1" fillId="0" borderId="22" xfId="0" applyFont="1" applyBorder="1" applyAlignment="1">
      <alignment horizontal="center" vertical="center"/>
    </xf>
    <xf numFmtId="0" fontId="0" fillId="0" borderId="23" xfId="0" applyBorder="1" applyAlignment="1">
      <alignment horizontal="center" vertical="center"/>
    </xf>
    <xf numFmtId="0" fontId="0" fillId="0" borderId="10" xfId="0" applyBorder="1"/>
    <xf numFmtId="0" fontId="0" fillId="0" borderId="11" xfId="0" applyBorder="1"/>
    <xf numFmtId="0" fontId="0" fillId="0" borderId="12" xfId="0" applyBorder="1"/>
    <xf numFmtId="167" fontId="0" fillId="0" borderId="0" xfId="0" applyNumberFormat="1"/>
    <xf numFmtId="10" fontId="0" fillId="0" borderId="0" xfId="0" applyNumberFormat="1" applyAlignment="1">
      <alignment horizontal="left"/>
    </xf>
    <xf numFmtId="0" fontId="6" fillId="0" borderId="0" xfId="0" applyFont="1" applyFill="1" applyBorder="1" applyAlignment="1">
      <alignment horizontal="center" vertical="center"/>
    </xf>
    <xf numFmtId="10" fontId="5" fillId="0" borderId="0" xfId="0" applyNumberFormat="1" applyFont="1" applyFill="1"/>
    <xf numFmtId="10" fontId="0" fillId="0" borderId="0" xfId="0" applyNumberFormat="1" applyFill="1"/>
    <xf numFmtId="0" fontId="0" fillId="0" borderId="0" xfId="0" applyAlignment="1">
      <alignment wrapText="1"/>
    </xf>
    <xf numFmtId="1" fontId="0" fillId="0" borderId="0" xfId="0" applyNumberFormat="1" applyFont="1" applyFill="1" applyBorder="1" applyAlignment="1">
      <alignment horizontal="left" vertical="center" wrapText="1"/>
    </xf>
    <xf numFmtId="1" fontId="0" fillId="0" borderId="0" xfId="0" applyNumberFormat="1" applyAlignment="1">
      <alignment horizontal="left" wrapText="1"/>
    </xf>
    <xf numFmtId="2" fontId="0" fillId="0" borderId="0" xfId="0" applyNumberFormat="1" applyAlignment="1">
      <alignment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s-CZ" b="1"/>
              <a:t>Závislost NPV na diskontu</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s-CZ"/>
        </a:p>
      </c:txPr>
    </c:title>
    <c:autoTitleDeleted val="0"/>
    <c:plotArea>
      <c:layout>
        <c:manualLayout>
          <c:layoutTarget val="inner"/>
          <c:xMode val="edge"/>
          <c:yMode val="edge"/>
          <c:x val="5.6086593260548795E-2"/>
          <c:y val="9.0906862745098044E-2"/>
          <c:w val="0.91627921506109966"/>
          <c:h val="0.82606588698471517"/>
        </c:manualLayout>
      </c:layout>
      <c:scatterChart>
        <c:scatterStyle val="smoothMarker"/>
        <c:varyColors val="0"/>
        <c:ser>
          <c:idx val="0"/>
          <c:order val="0"/>
          <c:tx>
            <c:strRef>
              <c:f>List3!$D$7</c:f>
              <c:strCache>
                <c:ptCount val="1"/>
                <c:pt idx="0">
                  <c:v>NPVA </c:v>
                </c:pt>
              </c:strCache>
            </c:strRef>
          </c:tx>
          <c:spPr>
            <a:ln w="25400" cap="rnd">
              <a:solidFill>
                <a:srgbClr val="00B0F0"/>
              </a:solidFill>
              <a:round/>
            </a:ln>
            <a:effectLst/>
          </c:spPr>
          <c:marker>
            <c:symbol val="circle"/>
            <c:size val="5"/>
            <c:spPr>
              <a:solidFill>
                <a:schemeClr val="accent1"/>
              </a:solidFill>
              <a:ln w="9525">
                <a:solidFill>
                  <a:schemeClr val="accent1"/>
                </a:solidFill>
              </a:ln>
              <a:effectLst/>
            </c:spPr>
          </c:marker>
          <c:xVal>
            <c:numRef>
              <c:f>List3!$C$8:$C$21</c:f>
              <c:numCache>
                <c:formatCode>0%</c:formatCode>
                <c:ptCount val="14"/>
                <c:pt idx="0">
                  <c:v>0</c:v>
                </c:pt>
                <c:pt idx="1">
                  <c:v>0.05</c:v>
                </c:pt>
                <c:pt idx="2">
                  <c:v>0.09</c:v>
                </c:pt>
                <c:pt idx="3">
                  <c:v>0.1</c:v>
                </c:pt>
                <c:pt idx="4" formatCode="0.00%">
                  <c:v>0.13260674894892666</c:v>
                </c:pt>
                <c:pt idx="5" formatCode="0.00%">
                  <c:v>0.13898281424501757</c:v>
                </c:pt>
                <c:pt idx="6">
                  <c:v>0.15000000000000002</c:v>
                </c:pt>
                <c:pt idx="7">
                  <c:v>0.2</c:v>
                </c:pt>
                <c:pt idx="8">
                  <c:v>0.25</c:v>
                </c:pt>
                <c:pt idx="9">
                  <c:v>0.3</c:v>
                </c:pt>
                <c:pt idx="10">
                  <c:v>0.35</c:v>
                </c:pt>
                <c:pt idx="11" formatCode="0.00%">
                  <c:v>0.39357286602513319</c:v>
                </c:pt>
                <c:pt idx="12">
                  <c:v>0.39999999999999997</c:v>
                </c:pt>
                <c:pt idx="13">
                  <c:v>0.44999999999999996</c:v>
                </c:pt>
              </c:numCache>
            </c:numRef>
          </c:xVal>
          <c:yVal>
            <c:numRef>
              <c:f>List3!$D$8:$D$21</c:f>
              <c:numCache>
                <c:formatCode>#\ ##0.00\ _K_č</c:formatCode>
                <c:ptCount val="14"/>
                <c:pt idx="0">
                  <c:v>5.05</c:v>
                </c:pt>
                <c:pt idx="1">
                  <c:v>3.9006384881274974</c:v>
                </c:pt>
                <c:pt idx="2">
                  <c:v>3.1461566389752553</c:v>
                </c:pt>
                <c:pt idx="3">
                  <c:v>2.9765046475961014</c:v>
                </c:pt>
                <c:pt idx="4">
                  <c:v>2.4687714150722027</c:v>
                </c:pt>
                <c:pt idx="5">
                  <c:v>2.3769516570855798</c:v>
                </c:pt>
                <c:pt idx="6">
                  <c:v>2.2235742641434753</c:v>
                </c:pt>
                <c:pt idx="7">
                  <c:v>1.6027263374485603</c:v>
                </c:pt>
                <c:pt idx="8">
                  <c:v>1.0851680000000004</c:v>
                </c:pt>
                <c:pt idx="9">
                  <c:v>0.6493905083047613</c:v>
                </c:pt>
                <c:pt idx="10">
                  <c:v>0.27910563849915437</c:v>
                </c:pt>
                <c:pt idx="11">
                  <c:v>1.8953727476400672E-12</c:v>
                </c:pt>
                <c:pt idx="12">
                  <c:v>-3.8177545070506635E-2</c:v>
                </c:pt>
                <c:pt idx="13">
                  <c:v>-0.31214994586602618</c:v>
                </c:pt>
              </c:numCache>
            </c:numRef>
          </c:yVal>
          <c:smooth val="1"/>
          <c:extLst>
            <c:ext xmlns:c16="http://schemas.microsoft.com/office/drawing/2014/chart" uri="{C3380CC4-5D6E-409C-BE32-E72D297353CC}">
              <c16:uniqueId val="{00000000-B7D2-49A6-A630-31E0FC581BA4}"/>
            </c:ext>
          </c:extLst>
        </c:ser>
        <c:ser>
          <c:idx val="1"/>
          <c:order val="1"/>
          <c:tx>
            <c:strRef>
              <c:f>List3!$E$7</c:f>
              <c:strCache>
                <c:ptCount val="1"/>
                <c:pt idx="0">
                  <c:v>NPVB </c:v>
                </c:pt>
              </c:strCache>
            </c:strRef>
          </c:tx>
          <c:spPr>
            <a:ln w="25400" cap="rnd">
              <a:solidFill>
                <a:srgbClr val="FF0000"/>
              </a:solidFill>
              <a:round/>
            </a:ln>
            <a:effectLst/>
          </c:spPr>
          <c:marker>
            <c:symbol val="circle"/>
            <c:size val="5"/>
            <c:spPr>
              <a:solidFill>
                <a:schemeClr val="accent2"/>
              </a:solidFill>
              <a:ln w="9525">
                <a:solidFill>
                  <a:schemeClr val="accent2"/>
                </a:solidFill>
              </a:ln>
              <a:effectLst/>
            </c:spPr>
          </c:marker>
          <c:xVal>
            <c:numRef>
              <c:f>List3!$C$8:$C$21</c:f>
              <c:numCache>
                <c:formatCode>0%</c:formatCode>
                <c:ptCount val="14"/>
                <c:pt idx="0">
                  <c:v>0</c:v>
                </c:pt>
                <c:pt idx="1">
                  <c:v>0.05</c:v>
                </c:pt>
                <c:pt idx="2">
                  <c:v>0.09</c:v>
                </c:pt>
                <c:pt idx="3">
                  <c:v>0.1</c:v>
                </c:pt>
                <c:pt idx="4" formatCode="0.00%">
                  <c:v>0.13260674894892666</c:v>
                </c:pt>
                <c:pt idx="5" formatCode="0.00%">
                  <c:v>0.13898281424501757</c:v>
                </c:pt>
                <c:pt idx="6">
                  <c:v>0.15000000000000002</c:v>
                </c:pt>
                <c:pt idx="7">
                  <c:v>0.2</c:v>
                </c:pt>
                <c:pt idx="8">
                  <c:v>0.25</c:v>
                </c:pt>
                <c:pt idx="9">
                  <c:v>0.3</c:v>
                </c:pt>
                <c:pt idx="10">
                  <c:v>0.35</c:v>
                </c:pt>
                <c:pt idx="11" formatCode="0.00%">
                  <c:v>0.39357286602513319</c:v>
                </c:pt>
                <c:pt idx="12">
                  <c:v>0.39999999999999997</c:v>
                </c:pt>
                <c:pt idx="13">
                  <c:v>0.44999999999999996</c:v>
                </c:pt>
              </c:numCache>
            </c:numRef>
          </c:xVal>
          <c:yVal>
            <c:numRef>
              <c:f>List3!$E$8:$E$21</c:f>
              <c:numCache>
                <c:formatCode>#\ ##0.00\ _K_č</c:formatCode>
                <c:ptCount val="14"/>
                <c:pt idx="0">
                  <c:v>72.5</c:v>
                </c:pt>
                <c:pt idx="1">
                  <c:v>41.179086903090763</c:v>
                </c:pt>
                <c:pt idx="2">
                  <c:v>20.734480321459301</c:v>
                </c:pt>
                <c:pt idx="3">
                  <c:v>16.151405455414704</c:v>
                </c:pt>
                <c:pt idx="4">
                  <c:v>2.4687714167030776</c:v>
                </c:pt>
                <c:pt idx="5">
                  <c:v>0</c:v>
                </c:pt>
                <c:pt idx="6">
                  <c:v>-4.1198472486627509</c:v>
                </c:pt>
                <c:pt idx="7">
                  <c:v>-20.741705246913568</c:v>
                </c:pt>
                <c:pt idx="8">
                  <c:v>-34.524799999999999</c:v>
                </c:pt>
                <c:pt idx="9">
                  <c:v>-46.071700786171576</c:v>
                </c:pt>
                <c:pt idx="10">
                  <c:v>-55.836542114322725</c:v>
                </c:pt>
                <c:pt idx="11">
                  <c:v>-63.165677521487979</c:v>
                </c:pt>
                <c:pt idx="12">
                  <c:v>-64.165972511453546</c:v>
                </c:pt>
                <c:pt idx="13">
                  <c:v>-71.327727666548569</c:v>
                </c:pt>
              </c:numCache>
            </c:numRef>
          </c:yVal>
          <c:smooth val="1"/>
          <c:extLst>
            <c:ext xmlns:c16="http://schemas.microsoft.com/office/drawing/2014/chart" uri="{C3380CC4-5D6E-409C-BE32-E72D297353CC}">
              <c16:uniqueId val="{00000001-B7D2-49A6-A630-31E0FC581BA4}"/>
            </c:ext>
          </c:extLst>
        </c:ser>
        <c:ser>
          <c:idx val="2"/>
          <c:order val="2"/>
          <c:tx>
            <c:strRef>
              <c:f>List3!$F$7</c:f>
              <c:strCache>
                <c:ptCount val="1"/>
                <c:pt idx="0">
                  <c:v>NPVB-A </c:v>
                </c:pt>
              </c:strCache>
            </c:strRef>
          </c:tx>
          <c:spPr>
            <a:ln w="25400" cap="rnd">
              <a:solidFill>
                <a:srgbClr val="92D050"/>
              </a:solidFill>
              <a:round/>
            </a:ln>
            <a:effectLst/>
          </c:spPr>
          <c:marker>
            <c:symbol val="circle"/>
            <c:size val="5"/>
            <c:spPr>
              <a:solidFill>
                <a:schemeClr val="accent3"/>
              </a:solidFill>
              <a:ln w="9525">
                <a:solidFill>
                  <a:schemeClr val="accent3"/>
                </a:solidFill>
              </a:ln>
              <a:effectLst/>
            </c:spPr>
          </c:marker>
          <c:xVal>
            <c:numRef>
              <c:f>List3!$C$8:$C$21</c:f>
              <c:numCache>
                <c:formatCode>0%</c:formatCode>
                <c:ptCount val="14"/>
                <c:pt idx="0">
                  <c:v>0</c:v>
                </c:pt>
                <c:pt idx="1">
                  <c:v>0.05</c:v>
                </c:pt>
                <c:pt idx="2">
                  <c:v>0.09</c:v>
                </c:pt>
                <c:pt idx="3">
                  <c:v>0.1</c:v>
                </c:pt>
                <c:pt idx="4" formatCode="0.00%">
                  <c:v>0.13260674894892666</c:v>
                </c:pt>
                <c:pt idx="5" formatCode="0.00%">
                  <c:v>0.13898281424501757</c:v>
                </c:pt>
                <c:pt idx="6">
                  <c:v>0.15000000000000002</c:v>
                </c:pt>
                <c:pt idx="7">
                  <c:v>0.2</c:v>
                </c:pt>
                <c:pt idx="8">
                  <c:v>0.25</c:v>
                </c:pt>
                <c:pt idx="9">
                  <c:v>0.3</c:v>
                </c:pt>
                <c:pt idx="10">
                  <c:v>0.35</c:v>
                </c:pt>
                <c:pt idx="11" formatCode="0.00%">
                  <c:v>0.39357286602513319</c:v>
                </c:pt>
                <c:pt idx="12">
                  <c:v>0.39999999999999997</c:v>
                </c:pt>
                <c:pt idx="13">
                  <c:v>0.44999999999999996</c:v>
                </c:pt>
              </c:numCache>
            </c:numRef>
          </c:xVal>
          <c:yVal>
            <c:numRef>
              <c:f>List3!$F$8:$F$21</c:f>
              <c:numCache>
                <c:formatCode>#\ ##0.00\ _K_č</c:formatCode>
                <c:ptCount val="14"/>
                <c:pt idx="0">
                  <c:v>67.450000000000017</c:v>
                </c:pt>
                <c:pt idx="1">
                  <c:v>37.278448414963236</c:v>
                </c:pt>
                <c:pt idx="2">
                  <c:v>17.588323682484059</c:v>
                </c:pt>
                <c:pt idx="3">
                  <c:v>13.174900807818602</c:v>
                </c:pt>
                <c:pt idx="4">
                  <c:v>1.6308376871165819E-9</c:v>
                </c:pt>
                <c:pt idx="5">
                  <c:v>-2.3769516570855842</c:v>
                </c:pt>
                <c:pt idx="6">
                  <c:v>-6.343421512806259</c:v>
                </c:pt>
                <c:pt idx="7">
                  <c:v>-22.344431584362141</c:v>
                </c:pt>
                <c:pt idx="8">
                  <c:v>-35.609968000000009</c:v>
                </c:pt>
                <c:pt idx="9">
                  <c:v>-46.721091294476352</c:v>
                </c:pt>
                <c:pt idx="10">
                  <c:v>-56.1156477528219</c:v>
                </c:pt>
                <c:pt idx="11">
                  <c:v>-63.165677521489883</c:v>
                </c:pt>
                <c:pt idx="12">
                  <c:v>-64.12779496638305</c:v>
                </c:pt>
                <c:pt idx="13">
                  <c:v>-71.015577720682543</c:v>
                </c:pt>
              </c:numCache>
            </c:numRef>
          </c:yVal>
          <c:smooth val="1"/>
          <c:extLst>
            <c:ext xmlns:c16="http://schemas.microsoft.com/office/drawing/2014/chart" uri="{C3380CC4-5D6E-409C-BE32-E72D297353CC}">
              <c16:uniqueId val="{00000002-B7D2-49A6-A630-31E0FC581BA4}"/>
            </c:ext>
          </c:extLst>
        </c:ser>
        <c:dLbls>
          <c:showLegendKey val="0"/>
          <c:showVal val="0"/>
          <c:showCatName val="0"/>
          <c:showSerName val="0"/>
          <c:showPercent val="0"/>
          <c:showBubbleSize val="0"/>
        </c:dLbls>
        <c:axId val="443350208"/>
        <c:axId val="443345288"/>
      </c:scatterChart>
      <c:valAx>
        <c:axId val="443350208"/>
        <c:scaling>
          <c:orientation val="minMax"/>
          <c:max val="0.4"/>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solidFill>
            <a:schemeClr val="bg1"/>
          </a:solidFill>
          <a:ln w="222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443345288"/>
        <c:crosses val="autoZero"/>
        <c:crossBetween val="midCat"/>
      </c:valAx>
      <c:valAx>
        <c:axId val="443345288"/>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 ##0.00\ _K_č" sourceLinked="1"/>
        <c:majorTickMark val="none"/>
        <c:minorTickMark val="none"/>
        <c:tickLblPos val="nextTo"/>
        <c:spPr>
          <a:noFill/>
          <a:ln w="222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44335020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133351</xdr:colOff>
      <xdr:row>4</xdr:row>
      <xdr:rowOff>57150</xdr:rowOff>
    </xdr:from>
    <xdr:to>
      <xdr:col>25</xdr:col>
      <xdr:colOff>238125</xdr:colOff>
      <xdr:row>31</xdr:row>
      <xdr:rowOff>47625</xdr:rowOff>
    </xdr:to>
    <xdr:graphicFrame macro="">
      <xdr:nvGraphicFramePr>
        <xdr:cNvPr id="2" name="Graf 1">
          <a:extLst>
            <a:ext uri="{FF2B5EF4-FFF2-40B4-BE49-F238E27FC236}">
              <a16:creationId xmlns:a16="http://schemas.microsoft.com/office/drawing/2014/main" id="{B0EF51B9-E20C-430A-85FF-77A2DD0665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lanka/Documents/Vyuka%20skola/ZPD/hotove/Kriteria%20ekonomicke%20efektivnost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GRAF"/>
      <sheetName val="List3"/>
    </sheetNames>
    <sheetDataSet>
      <sheetData sheetId="0">
        <row r="50">
          <cell r="G50">
            <v>0.39357286602513319</v>
          </cell>
        </row>
        <row r="51">
          <cell r="G51">
            <v>0.13898281424501757</v>
          </cell>
        </row>
        <row r="52">
          <cell r="G52">
            <v>0.13260674894892666</v>
          </cell>
        </row>
      </sheetData>
      <sheetData sheetId="1"/>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K55"/>
  <sheetViews>
    <sheetView tabSelected="1" topLeftCell="A37" workbookViewId="0">
      <selection activeCell="E52" sqref="E52"/>
    </sheetView>
  </sheetViews>
  <sheetFormatPr defaultRowHeight="15" x14ac:dyDescent="0.25"/>
  <cols>
    <col min="2" max="2" width="23.5703125" customWidth="1"/>
    <col min="3" max="3" width="12.140625" customWidth="1"/>
    <col min="4" max="4" width="13.140625" customWidth="1"/>
    <col min="5" max="5" width="11.140625" customWidth="1"/>
    <col min="6" max="6" width="22.42578125" customWidth="1"/>
    <col min="7" max="7" width="12.42578125" bestFit="1" customWidth="1"/>
    <col min="8" max="8" width="11.7109375" customWidth="1"/>
    <col min="9" max="9" width="13" customWidth="1"/>
    <col min="10" max="10" width="12" bestFit="1" customWidth="1"/>
    <col min="11" max="11" width="14" customWidth="1"/>
    <col min="37" max="37" width="21.140625" bestFit="1" customWidth="1"/>
  </cols>
  <sheetData>
    <row r="1" spans="2:9" x14ac:dyDescent="0.25">
      <c r="B1" s="4" t="s">
        <v>6</v>
      </c>
    </row>
    <row r="2" spans="2:9" x14ac:dyDescent="0.25">
      <c r="B2" s="1" t="s">
        <v>5</v>
      </c>
    </row>
    <row r="4" spans="2:9" x14ac:dyDescent="0.25">
      <c r="B4" t="s">
        <v>9</v>
      </c>
    </row>
    <row r="5" spans="2:9" x14ac:dyDescent="0.25">
      <c r="B5" s="6" t="s">
        <v>7</v>
      </c>
      <c r="C5" s="7">
        <v>0.1</v>
      </c>
    </row>
    <row r="6" spans="2:9" ht="15.75" thickBot="1" x14ac:dyDescent="0.3">
      <c r="C6">
        <v>0</v>
      </c>
      <c r="D6">
        <v>1</v>
      </c>
      <c r="E6">
        <v>2</v>
      </c>
    </row>
    <row r="7" spans="2:9" ht="18.75" thickBot="1" x14ac:dyDescent="0.3">
      <c r="B7" s="16" t="s">
        <v>10</v>
      </c>
      <c r="C7" s="17" t="s">
        <v>11</v>
      </c>
      <c r="D7" s="18" t="s">
        <v>12</v>
      </c>
      <c r="E7" s="19" t="s">
        <v>13</v>
      </c>
      <c r="G7" s="20" t="s">
        <v>14</v>
      </c>
      <c r="H7" s="20" t="s">
        <v>15</v>
      </c>
    </row>
    <row r="8" spans="2:9" x14ac:dyDescent="0.25">
      <c r="B8" s="12" t="s">
        <v>3</v>
      </c>
      <c r="C8" s="13">
        <v>-1700</v>
      </c>
      <c r="D8" s="14">
        <v>1400</v>
      </c>
      <c r="E8" s="15">
        <v>650</v>
      </c>
      <c r="G8" s="30"/>
      <c r="H8" s="31"/>
    </row>
    <row r="9" spans="2:9" ht="15.75" thickBot="1" x14ac:dyDescent="0.3">
      <c r="B9" s="11" t="s">
        <v>4</v>
      </c>
      <c r="C9" s="10">
        <v>-1000</v>
      </c>
      <c r="D9" s="8">
        <v>600</v>
      </c>
      <c r="E9" s="9">
        <v>600</v>
      </c>
      <c r="G9" s="30"/>
      <c r="H9" s="31"/>
    </row>
    <row r="10" spans="2:9" x14ac:dyDescent="0.25">
      <c r="B10" s="35"/>
      <c r="C10" s="3"/>
      <c r="D10" s="3"/>
      <c r="E10" s="3"/>
    </row>
    <row r="11" spans="2:9" ht="18" x14ac:dyDescent="0.25">
      <c r="B11" s="35" t="s">
        <v>28</v>
      </c>
      <c r="C11" s="3"/>
      <c r="D11" s="3"/>
      <c r="E11" s="3"/>
      <c r="G11" s="36"/>
    </row>
    <row r="12" spans="2:9" ht="18" x14ac:dyDescent="0.25">
      <c r="B12" s="35" t="s">
        <v>29</v>
      </c>
      <c r="C12" s="3"/>
      <c r="D12" s="3"/>
      <c r="E12" s="3"/>
      <c r="G12" s="36"/>
    </row>
    <row r="14" spans="2:9" x14ac:dyDescent="0.25">
      <c r="B14" s="1" t="s">
        <v>0</v>
      </c>
    </row>
    <row r="15" spans="2:9" x14ac:dyDescent="0.25">
      <c r="B15" s="51" t="s">
        <v>16</v>
      </c>
      <c r="C15" s="52"/>
      <c r="D15" s="52"/>
      <c r="E15" s="52"/>
      <c r="F15" s="52"/>
      <c r="G15" s="52"/>
      <c r="H15" s="52"/>
      <c r="I15" s="52"/>
    </row>
    <row r="16" spans="2:9" x14ac:dyDescent="0.25">
      <c r="B16" s="52"/>
      <c r="C16" s="52"/>
      <c r="D16" s="52"/>
      <c r="E16" s="52"/>
      <c r="F16" s="52"/>
      <c r="G16" s="52"/>
      <c r="H16" s="52"/>
      <c r="I16" s="52"/>
    </row>
    <row r="17" spans="2:37" x14ac:dyDescent="0.25">
      <c r="B17" s="52"/>
      <c r="C17" s="52"/>
      <c r="D17" s="52"/>
      <c r="E17" s="52"/>
      <c r="F17" s="52"/>
      <c r="G17" s="52"/>
      <c r="H17" s="52"/>
      <c r="I17" s="52"/>
    </row>
    <row r="18" spans="2:37" x14ac:dyDescent="0.25">
      <c r="B18" s="52"/>
      <c r="C18" s="52"/>
      <c r="D18" s="52"/>
      <c r="E18" s="52"/>
      <c r="F18" s="52"/>
      <c r="G18" s="52"/>
      <c r="H18" s="52"/>
      <c r="I18" s="52"/>
    </row>
    <row r="19" spans="2:37" x14ac:dyDescent="0.25">
      <c r="K19" s="39"/>
    </row>
    <row r="20" spans="2:37" x14ac:dyDescent="0.25">
      <c r="B20" t="s">
        <v>17</v>
      </c>
      <c r="C20" s="5">
        <v>3500000</v>
      </c>
      <c r="K20" s="38"/>
      <c r="O20" s="2"/>
      <c r="P20" s="2"/>
      <c r="Q20" s="2"/>
      <c r="R20" s="2"/>
      <c r="S20" s="2"/>
      <c r="T20" s="2"/>
      <c r="U20" s="2"/>
      <c r="V20" s="2"/>
      <c r="W20" s="2"/>
      <c r="X20" s="2"/>
      <c r="Y20" s="2"/>
      <c r="Z20" s="2"/>
      <c r="AA20" s="2"/>
      <c r="AB20" s="2"/>
      <c r="AC20" s="2"/>
      <c r="AD20" s="2"/>
      <c r="AE20" s="2"/>
      <c r="AF20" s="2"/>
      <c r="AG20" s="2"/>
      <c r="AH20" s="2"/>
      <c r="AI20" s="2"/>
      <c r="AJ20" s="2"/>
      <c r="AK20" s="2"/>
    </row>
    <row r="21" spans="2:37" x14ac:dyDescent="0.25">
      <c r="B21" t="s">
        <v>18</v>
      </c>
      <c r="C21" s="5">
        <v>352000</v>
      </c>
      <c r="K21" s="38"/>
    </row>
    <row r="22" spans="2:37" x14ac:dyDescent="0.25">
      <c r="B22" t="s">
        <v>8</v>
      </c>
      <c r="C22">
        <v>26</v>
      </c>
      <c r="K22" s="38"/>
    </row>
    <row r="23" spans="2:37" x14ac:dyDescent="0.25">
      <c r="B23" s="6" t="s">
        <v>7</v>
      </c>
      <c r="C23" s="37">
        <v>0.09</v>
      </c>
    </row>
    <row r="25" spans="2:37" x14ac:dyDescent="0.25">
      <c r="B25" s="1" t="s">
        <v>1</v>
      </c>
    </row>
    <row r="27" spans="2:37" x14ac:dyDescent="0.25">
      <c r="B27" s="53" t="s">
        <v>19</v>
      </c>
      <c r="C27" s="53"/>
      <c r="D27" s="53"/>
      <c r="E27" s="53"/>
      <c r="F27" s="53"/>
      <c r="G27" s="53"/>
      <c r="H27" s="53"/>
      <c r="I27" s="53"/>
    </row>
    <row r="28" spans="2:37" x14ac:dyDescent="0.25">
      <c r="B28" s="53"/>
      <c r="C28" s="53"/>
      <c r="D28" s="53"/>
      <c r="E28" s="53"/>
      <c r="F28" s="53"/>
      <c r="G28" s="53"/>
      <c r="H28" s="53"/>
      <c r="I28" s="53"/>
    </row>
    <row r="29" spans="2:37" ht="15.75" thickBot="1" x14ac:dyDescent="0.3">
      <c r="B29" s="6" t="s">
        <v>7</v>
      </c>
      <c r="C29" s="7">
        <v>0.09</v>
      </c>
    </row>
    <row r="30" spans="2:37" ht="18.75" thickBot="1" x14ac:dyDescent="0.3">
      <c r="B30" s="16" t="s">
        <v>10</v>
      </c>
      <c r="C30" s="23" t="s">
        <v>11</v>
      </c>
      <c r="D30" s="24" t="s">
        <v>12</v>
      </c>
      <c r="E30" s="25" t="s">
        <v>13</v>
      </c>
      <c r="F30" s="23" t="s">
        <v>20</v>
      </c>
      <c r="G30" s="24" t="s">
        <v>21</v>
      </c>
      <c r="H30" s="25" t="s">
        <v>22</v>
      </c>
    </row>
    <row r="31" spans="2:37" x14ac:dyDescent="0.25">
      <c r="B31" s="21" t="s">
        <v>3</v>
      </c>
      <c r="C31" s="26">
        <v>-3.45</v>
      </c>
      <c r="D31" s="27">
        <v>1.5</v>
      </c>
      <c r="E31" s="27">
        <v>1.8</v>
      </c>
      <c r="F31" s="27">
        <v>1.8</v>
      </c>
      <c r="G31" s="27">
        <v>1.8</v>
      </c>
      <c r="H31" s="29">
        <v>1.6</v>
      </c>
    </row>
    <row r="32" spans="2:37" ht="15.75" thickBot="1" x14ac:dyDescent="0.3">
      <c r="B32" s="22" t="s">
        <v>4</v>
      </c>
      <c r="C32" s="28">
        <v>-150</v>
      </c>
      <c r="D32" s="8">
        <v>35</v>
      </c>
      <c r="E32" s="8">
        <v>45</v>
      </c>
      <c r="F32" s="8">
        <v>45</v>
      </c>
      <c r="G32" s="8">
        <v>45</v>
      </c>
      <c r="H32" s="9">
        <v>52.5</v>
      </c>
    </row>
    <row r="34" spans="2:12" x14ac:dyDescent="0.25">
      <c r="B34" s="20"/>
    </row>
    <row r="35" spans="2:12" x14ac:dyDescent="0.25">
      <c r="B35" s="20"/>
    </row>
    <row r="36" spans="2:12" x14ac:dyDescent="0.25">
      <c r="G36" s="48"/>
      <c r="H36" s="6"/>
    </row>
    <row r="37" spans="2:12" x14ac:dyDescent="0.25">
      <c r="G37" s="49"/>
    </row>
    <row r="39" spans="2:12" x14ac:dyDescent="0.25">
      <c r="B39" s="1" t="s">
        <v>2</v>
      </c>
    </row>
    <row r="40" spans="2:12" x14ac:dyDescent="0.25">
      <c r="B40" s="50" t="s">
        <v>24</v>
      </c>
      <c r="C40" s="50"/>
      <c r="D40" s="50"/>
      <c r="E40" s="50"/>
      <c r="F40" s="50"/>
      <c r="G40" s="50"/>
      <c r="H40" s="50"/>
      <c r="I40" s="50"/>
      <c r="J40" s="50"/>
      <c r="K40" s="50"/>
    </row>
    <row r="41" spans="2:12" x14ac:dyDescent="0.25">
      <c r="B41" s="50"/>
      <c r="C41" s="50"/>
      <c r="D41" s="50"/>
      <c r="E41" s="50"/>
      <c r="F41" s="50"/>
      <c r="G41" s="50"/>
      <c r="H41" s="50"/>
      <c r="I41" s="50"/>
      <c r="J41" s="50"/>
      <c r="K41" s="50"/>
    </row>
    <row r="42" spans="2:12" x14ac:dyDescent="0.25">
      <c r="B42" s="50"/>
      <c r="C42" s="50"/>
      <c r="D42" s="50"/>
      <c r="E42" s="50"/>
      <c r="F42" s="50"/>
      <c r="G42" s="50"/>
      <c r="H42" s="50"/>
      <c r="I42" s="50"/>
      <c r="J42" s="50"/>
      <c r="K42" s="50"/>
    </row>
    <row r="43" spans="2:12" x14ac:dyDescent="0.25">
      <c r="B43" s="50"/>
      <c r="C43" s="50"/>
      <c r="D43" s="50"/>
      <c r="E43" s="50"/>
      <c r="F43" s="50"/>
      <c r="G43" s="50"/>
      <c r="H43" s="50"/>
      <c r="I43" s="50"/>
      <c r="J43" s="50"/>
      <c r="K43" s="50"/>
    </row>
    <row r="44" spans="2:12" x14ac:dyDescent="0.25">
      <c r="B44" s="50"/>
      <c r="C44" s="50"/>
      <c r="D44" s="50"/>
      <c r="E44" s="50"/>
      <c r="F44" s="50"/>
      <c r="G44" s="50"/>
      <c r="H44" s="50"/>
      <c r="I44" s="50"/>
      <c r="J44" s="50"/>
      <c r="K44" s="50"/>
    </row>
    <row r="45" spans="2:12" x14ac:dyDescent="0.25">
      <c r="B45" s="50"/>
      <c r="C45" s="50"/>
      <c r="D45" s="50"/>
      <c r="E45" s="50"/>
      <c r="F45" s="50"/>
      <c r="G45" s="50"/>
      <c r="H45" s="50"/>
      <c r="I45" s="50"/>
      <c r="J45" s="50"/>
      <c r="K45" s="50"/>
    </row>
    <row r="46" spans="2:12" x14ac:dyDescent="0.25">
      <c r="H46" s="34" t="s">
        <v>26</v>
      </c>
      <c r="I46" s="33"/>
      <c r="J46" s="33"/>
      <c r="K46" s="33"/>
      <c r="L46" s="33"/>
    </row>
    <row r="47" spans="2:12" x14ac:dyDescent="0.25">
      <c r="B47" s="6" t="s">
        <v>7</v>
      </c>
      <c r="C47" s="7">
        <v>0.06</v>
      </c>
      <c r="D47" s="6" t="s">
        <v>25</v>
      </c>
      <c r="E47" s="7">
        <v>0.19</v>
      </c>
    </row>
    <row r="54" spans="2:2" x14ac:dyDescent="0.25">
      <c r="B54" s="32"/>
    </row>
    <row r="55" spans="2:2" x14ac:dyDescent="0.25">
      <c r="B55" s="32"/>
    </row>
  </sheetData>
  <mergeCells count="3">
    <mergeCell ref="B40:K45"/>
    <mergeCell ref="B15:I18"/>
    <mergeCell ref="B27:I28"/>
  </mergeCells>
  <phoneticPr fontId="0"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C9F80-CC6A-4907-8790-F7102EE4920A}">
  <dimension ref="B1:H4"/>
  <sheetViews>
    <sheetView workbookViewId="0">
      <selection activeCell="E7" sqref="E7"/>
    </sheetView>
  </sheetViews>
  <sheetFormatPr defaultRowHeight="15" x14ac:dyDescent="0.25"/>
  <sheetData>
    <row r="1" spans="2:8" x14ac:dyDescent="0.25">
      <c r="B1">
        <v>0.1</v>
      </c>
    </row>
    <row r="2" spans="2:8" x14ac:dyDescent="0.25">
      <c r="C2">
        <v>0</v>
      </c>
      <c r="D2">
        <v>1</v>
      </c>
      <c r="E2">
        <v>2</v>
      </c>
      <c r="F2">
        <v>3</v>
      </c>
      <c r="G2">
        <v>4</v>
      </c>
      <c r="H2">
        <v>5</v>
      </c>
    </row>
    <row r="3" spans="2:8" x14ac:dyDescent="0.25">
      <c r="B3" t="s">
        <v>27</v>
      </c>
      <c r="C3">
        <v>-1000</v>
      </c>
      <c r="D3">
        <v>400</v>
      </c>
      <c r="E3">
        <v>500</v>
      </c>
      <c r="F3">
        <v>400</v>
      </c>
      <c r="G3">
        <v>-1000</v>
      </c>
      <c r="H3">
        <v>-2000</v>
      </c>
    </row>
    <row r="4" spans="2:8" x14ac:dyDescent="0.25">
      <c r="D4">
        <f>C3+D3</f>
        <v>-600</v>
      </c>
      <c r="E4">
        <f>D4+E3</f>
        <v>-100</v>
      </c>
      <c r="F4">
        <f>E4+F3</f>
        <v>300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22"/>
  <sheetViews>
    <sheetView topLeftCell="H6" workbookViewId="0">
      <selection activeCell="AA2" sqref="AA2"/>
    </sheetView>
  </sheetViews>
  <sheetFormatPr defaultRowHeight="15" x14ac:dyDescent="0.25"/>
  <sheetData>
    <row r="1" spans="2:8" ht="15.75" thickBot="1" x14ac:dyDescent="0.3"/>
    <row r="2" spans="2:8" ht="18.75" thickBot="1" x14ac:dyDescent="0.3">
      <c r="B2" s="16" t="s">
        <v>10</v>
      </c>
      <c r="C2" s="23" t="s">
        <v>11</v>
      </c>
      <c r="D2" s="24" t="s">
        <v>12</v>
      </c>
      <c r="E2" s="25" t="s">
        <v>13</v>
      </c>
      <c r="F2" s="23" t="s">
        <v>20</v>
      </c>
      <c r="G2" s="24" t="s">
        <v>21</v>
      </c>
      <c r="H2" s="25" t="s">
        <v>22</v>
      </c>
    </row>
    <row r="3" spans="2:8" x14ac:dyDescent="0.25">
      <c r="B3" s="40" t="s">
        <v>3</v>
      </c>
      <c r="C3" s="41">
        <v>-3.45</v>
      </c>
      <c r="D3" s="27">
        <v>1.5</v>
      </c>
      <c r="E3" s="27">
        <v>1.8</v>
      </c>
      <c r="F3" s="27">
        <v>1.8</v>
      </c>
      <c r="G3" s="27">
        <v>1.8</v>
      </c>
      <c r="H3" s="29">
        <v>1.6</v>
      </c>
    </row>
    <row r="4" spans="2:8" ht="15.75" thickBot="1" x14ac:dyDescent="0.3">
      <c r="B4" s="11" t="s">
        <v>4</v>
      </c>
      <c r="C4" s="10">
        <v>-150</v>
      </c>
      <c r="D4" s="8">
        <v>35</v>
      </c>
      <c r="E4" s="8">
        <v>45</v>
      </c>
      <c r="F4" s="8">
        <v>45</v>
      </c>
      <c r="G4" s="8">
        <v>45</v>
      </c>
      <c r="H4" s="9">
        <v>52.5</v>
      </c>
    </row>
    <row r="5" spans="2:8" ht="15.75" thickBot="1" x14ac:dyDescent="0.3">
      <c r="B5" s="16" t="s">
        <v>23</v>
      </c>
      <c r="C5" s="42">
        <f t="shared" ref="C5:H5" si="0">C4-C3</f>
        <v>-146.55000000000001</v>
      </c>
      <c r="D5" s="43">
        <f t="shared" si="0"/>
        <v>33.5</v>
      </c>
      <c r="E5" s="43">
        <f t="shared" si="0"/>
        <v>43.2</v>
      </c>
      <c r="F5" s="43">
        <f t="shared" si="0"/>
        <v>43.2</v>
      </c>
      <c r="G5" s="43">
        <f t="shared" si="0"/>
        <v>43.2</v>
      </c>
      <c r="H5" s="44">
        <f t="shared" si="0"/>
        <v>50.9</v>
      </c>
    </row>
    <row r="7" spans="2:8" ht="18" x14ac:dyDescent="0.35">
      <c r="C7" s="47" t="s">
        <v>33</v>
      </c>
      <c r="D7" s="6" t="s">
        <v>30</v>
      </c>
      <c r="E7" s="6" t="s">
        <v>31</v>
      </c>
      <c r="F7" s="6" t="s">
        <v>32</v>
      </c>
    </row>
    <row r="8" spans="2:8" x14ac:dyDescent="0.25">
      <c r="B8" s="6" t="s">
        <v>7</v>
      </c>
      <c r="C8" s="7">
        <v>0</v>
      </c>
      <c r="D8" s="45">
        <f>$C$3+NPV(C8,$D$3:$H$3)</f>
        <v>5.05</v>
      </c>
      <c r="E8" s="45">
        <f>$C$4+NPV(C8,$D$4:$H$4)</f>
        <v>72.5</v>
      </c>
      <c r="F8" s="45">
        <f>$C$5+NPV(C8,$D$5:$H$5)</f>
        <v>67.450000000000017</v>
      </c>
    </row>
    <row r="9" spans="2:8" x14ac:dyDescent="0.25">
      <c r="C9" s="7">
        <f>C8+0.05</f>
        <v>0.05</v>
      </c>
      <c r="D9" s="45">
        <f t="shared" ref="D9:D21" si="1">$C$3+NPV(C9,$D$3:$H$3)</f>
        <v>3.9006384881274974</v>
      </c>
      <c r="E9" s="45">
        <f t="shared" ref="E9:E21" si="2">$C$4+NPV(C9,$D$4:$H$4)</f>
        <v>41.179086903090763</v>
      </c>
      <c r="F9" s="45">
        <f t="shared" ref="F9:F21" si="3">$C$5+NPV(C9,$D$5:$H$5)</f>
        <v>37.278448414963236</v>
      </c>
    </row>
    <row r="10" spans="2:8" x14ac:dyDescent="0.25">
      <c r="C10" s="7">
        <v>0.09</v>
      </c>
      <c r="D10" s="45">
        <f t="shared" si="1"/>
        <v>3.1461566389752553</v>
      </c>
      <c r="E10" s="45">
        <f t="shared" si="2"/>
        <v>20.734480321459301</v>
      </c>
      <c r="F10" s="45">
        <f t="shared" si="3"/>
        <v>17.588323682484059</v>
      </c>
    </row>
    <row r="11" spans="2:8" x14ac:dyDescent="0.25">
      <c r="C11" s="7">
        <f>C9+0.05</f>
        <v>0.1</v>
      </c>
      <c r="D11" s="45">
        <f t="shared" si="1"/>
        <v>2.9765046475961014</v>
      </c>
      <c r="E11" s="45">
        <f t="shared" si="2"/>
        <v>16.151405455414704</v>
      </c>
      <c r="F11" s="45">
        <f t="shared" si="3"/>
        <v>13.174900807818602</v>
      </c>
    </row>
    <row r="12" spans="2:8" x14ac:dyDescent="0.25">
      <c r="C12" s="46">
        <f>[1]List1!G52</f>
        <v>0.13260674894892666</v>
      </c>
      <c r="D12" s="45">
        <f t="shared" si="1"/>
        <v>2.4687714150722027</v>
      </c>
      <c r="E12" s="45">
        <f t="shared" si="2"/>
        <v>2.4687714167030776</v>
      </c>
      <c r="F12" s="45">
        <f t="shared" si="3"/>
        <v>1.6308376871165819E-9</v>
      </c>
    </row>
    <row r="13" spans="2:8" x14ac:dyDescent="0.25">
      <c r="C13" s="46">
        <f>[1]List1!G51</f>
        <v>0.13898281424501757</v>
      </c>
      <c r="D13" s="45">
        <f t="shared" si="1"/>
        <v>2.3769516570855798</v>
      </c>
      <c r="E13" s="45">
        <f t="shared" si="2"/>
        <v>0</v>
      </c>
      <c r="F13" s="45">
        <f t="shared" si="3"/>
        <v>-2.3769516570855842</v>
      </c>
    </row>
    <row r="14" spans="2:8" x14ac:dyDescent="0.25">
      <c r="C14" s="7">
        <f>C11+0.05</f>
        <v>0.15000000000000002</v>
      </c>
      <c r="D14" s="45">
        <f t="shared" si="1"/>
        <v>2.2235742641434753</v>
      </c>
      <c r="E14" s="45">
        <f t="shared" si="2"/>
        <v>-4.1198472486627509</v>
      </c>
      <c r="F14" s="45">
        <f t="shared" si="3"/>
        <v>-6.343421512806259</v>
      </c>
    </row>
    <row r="15" spans="2:8" x14ac:dyDescent="0.25">
      <c r="C15" s="7">
        <f t="shared" ref="C15:C21" si="4">C14+0.05</f>
        <v>0.2</v>
      </c>
      <c r="D15" s="45">
        <f t="shared" si="1"/>
        <v>1.6027263374485603</v>
      </c>
      <c r="E15" s="45">
        <f t="shared" si="2"/>
        <v>-20.741705246913568</v>
      </c>
      <c r="F15" s="45">
        <f t="shared" si="3"/>
        <v>-22.344431584362141</v>
      </c>
    </row>
    <row r="16" spans="2:8" x14ac:dyDescent="0.25">
      <c r="C16" s="7">
        <f t="shared" si="4"/>
        <v>0.25</v>
      </c>
      <c r="D16" s="45">
        <f t="shared" si="1"/>
        <v>1.0851680000000004</v>
      </c>
      <c r="E16" s="45">
        <f t="shared" si="2"/>
        <v>-34.524799999999999</v>
      </c>
      <c r="F16" s="45">
        <f t="shared" si="3"/>
        <v>-35.609968000000009</v>
      </c>
    </row>
    <row r="17" spans="3:6" x14ac:dyDescent="0.25">
      <c r="C17" s="7">
        <f t="shared" si="4"/>
        <v>0.3</v>
      </c>
      <c r="D17" s="45">
        <f t="shared" si="1"/>
        <v>0.6493905083047613</v>
      </c>
      <c r="E17" s="45">
        <f t="shared" si="2"/>
        <v>-46.071700786171576</v>
      </c>
      <c r="F17" s="45">
        <f t="shared" si="3"/>
        <v>-46.721091294476352</v>
      </c>
    </row>
    <row r="18" spans="3:6" x14ac:dyDescent="0.25">
      <c r="C18" s="7">
        <f t="shared" si="4"/>
        <v>0.35</v>
      </c>
      <c r="D18" s="45">
        <f t="shared" si="1"/>
        <v>0.27910563849915437</v>
      </c>
      <c r="E18" s="45">
        <f t="shared" si="2"/>
        <v>-55.836542114322725</v>
      </c>
      <c r="F18" s="45">
        <f t="shared" si="3"/>
        <v>-56.1156477528219</v>
      </c>
    </row>
    <row r="19" spans="3:6" x14ac:dyDescent="0.25">
      <c r="C19" s="46">
        <f>[1]List1!G50</f>
        <v>0.39357286602513319</v>
      </c>
      <c r="D19" s="45">
        <f t="shared" si="1"/>
        <v>1.8953727476400672E-12</v>
      </c>
      <c r="E19" s="45">
        <f t="shared" si="2"/>
        <v>-63.165677521487979</v>
      </c>
      <c r="F19" s="45">
        <f t="shared" si="3"/>
        <v>-63.165677521489883</v>
      </c>
    </row>
    <row r="20" spans="3:6" x14ac:dyDescent="0.25">
      <c r="C20" s="7">
        <f>C18+0.05</f>
        <v>0.39999999999999997</v>
      </c>
      <c r="D20" s="45">
        <f t="shared" si="1"/>
        <v>-3.8177545070506635E-2</v>
      </c>
      <c r="E20" s="45">
        <f t="shared" si="2"/>
        <v>-64.165972511453546</v>
      </c>
      <c r="F20" s="45">
        <f t="shared" si="3"/>
        <v>-64.12779496638305</v>
      </c>
    </row>
    <row r="21" spans="3:6" x14ac:dyDescent="0.25">
      <c r="C21" s="7">
        <f t="shared" si="4"/>
        <v>0.44999999999999996</v>
      </c>
      <c r="D21" s="45">
        <f t="shared" si="1"/>
        <v>-0.31214994586602618</v>
      </c>
      <c r="E21" s="45">
        <f t="shared" si="2"/>
        <v>-71.327727666548569</v>
      </c>
      <c r="F21" s="45">
        <f t="shared" si="3"/>
        <v>-71.015577720682543</v>
      </c>
    </row>
    <row r="22" spans="3:6" x14ac:dyDescent="0.25">
      <c r="C22" s="7"/>
      <c r="D22" s="45"/>
      <c r="E22" s="45"/>
      <c r="F22" s="45"/>
    </row>
  </sheetData>
  <phoneticPr fontId="0" type="noConversion"/>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Company>K13116 FEL CVUT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Blanka</cp:lastModifiedBy>
  <dcterms:created xsi:type="dcterms:W3CDTF">2013-10-08T08:54:06Z</dcterms:created>
  <dcterms:modified xsi:type="dcterms:W3CDTF">2023-03-22T22:11:47Z</dcterms:modified>
</cp:coreProperties>
</file>